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DEFAS 2016 - OK" sheetId="1" r:id="rId1"/>
  </sheets>
  <definedNames>
    <definedName name="_xlnm.Print_Area" localSheetId="0">'EDEFAS 2016 - OK'!$B$1:$P$94</definedName>
    <definedName name="_xlnm.Print_Titles" localSheetId="0">'EDEFAS 2016 - OK'!$1:$10</definedName>
  </definedNames>
  <calcPr fullCalcOnLoad="1"/>
</workbook>
</file>

<file path=xl/sharedStrings.xml><?xml version="1.0" encoding="utf-8"?>
<sst xmlns="http://schemas.openxmlformats.org/spreadsheetml/2006/main" count="114" uniqueCount="114">
  <si>
    <t>Partida Presupuestal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</si>
  <si>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</si>
  <si>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</si>
  <si>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</si>
  <si>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</si>
  <si>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</si>
  <si>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</si>
  <si>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</si>
  <si>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</si>
  <si>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</si>
  <si>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</si>
  <si>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</si>
  <si>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</si>
  <si>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</si>
  <si>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</si>
  <si>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</si>
  <si>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</si>
  <si>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</si>
  <si>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</si>
  <si>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</si>
  <si>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</si>
  <si>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1700</t>
  </si>
  <si>
    <t>Pago de Estímulos a Servidores Públicos</t>
  </si>
  <si>
    <t>1712</t>
  </si>
  <si>
    <t>Ayuda para despensa</t>
  </si>
  <si>
    <t>1713</t>
  </si>
  <si>
    <t>Ayuda para pasajes</t>
  </si>
  <si>
    <t>3000</t>
  </si>
  <si>
    <t>SERVICIOS GENERALES</t>
  </si>
  <si>
    <t>3300</t>
  </si>
  <si>
    <t>Servicios Profesionales, Científicos, Técnicos y Otros Servicios</t>
  </si>
  <si>
    <t>3700</t>
  </si>
  <si>
    <t>Servicios de Traslado y Viáticos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</si>
  <si>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</si>
  <si>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</si>
  <si>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</si>
  <si>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</si>
  <si>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</si>
  <si>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</si>
  <si>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</si>
  <si>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</si>
  <si>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</si>
  <si>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</si>
  <si>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</si>
  <si>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</si>
  <si>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</si>
  <si>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</si>
  <si>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</si>
  <si>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</si>
  <si>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</si>
  <si>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</si>
  <si>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</si>
  <si>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</si>
  <si>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</si>
  <si>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</si>
  <si>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</si>
  <si>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</si>
  <si>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</si>
  <si>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</si>
  <si>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</si>
  <si>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1523</t>
  </si>
  <si>
    <t>Prima por riesgo de trabajo</t>
  </si>
  <si>
    <t>1719</t>
  </si>
  <si>
    <t>Otros estímulos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</si>
  <si>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</si>
  <si>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</si>
  <si>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</si>
  <si>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</si>
  <si>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</si>
  <si>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</si>
  <si>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2161</t>
  </si>
  <si>
    <t>Material de limpieza</t>
  </si>
  <si>
    <t>2400</t>
  </si>
  <si>
    <t>Materiales y Artículos de Construcción y de Reparación</t>
  </si>
  <si>
    <t>2471</t>
  </si>
  <si>
    <t>Artículos metálicos para la construcción</t>
  </si>
  <si>
    <t>2491</t>
  </si>
  <si>
    <t>Otros materiales y artículos de construcción y Rep</t>
  </si>
  <si>
    <t>2500</t>
  </si>
  <si>
    <t>Productos Químicos, Farmacéuticos y de Laboratorio</t>
  </si>
  <si>
    <t>2551</t>
  </si>
  <si>
    <t>Materiales accesorios y suministros de laboratorio</t>
  </si>
  <si>
    <t>2600</t>
  </si>
  <si>
    <t>Combustibles, Lubricantes y Aditivos</t>
  </si>
  <si>
    <t>2611</t>
  </si>
  <si>
    <t>Combustibles, lubricantes y aditivos p/ vehículos</t>
  </si>
  <si>
    <t>2700</t>
  </si>
  <si>
    <t>Vestuario, Blancos, Prendas de Protección y Artículos Deportivos</t>
  </si>
  <si>
    <t>2721</t>
  </si>
  <si>
    <t>Prendas de seguridad y protección personal</t>
  </si>
  <si>
    <t>2900</t>
  </si>
  <si>
    <t>Herramientas, Refacciones y Accesorios Menores</t>
  </si>
  <si>
    <t>2961</t>
  </si>
  <si>
    <t>Refacciones y Acces. Menores de Eq. de Transporte</t>
  </si>
  <si>
    <t>3200</t>
  </si>
  <si>
    <t>Servicios de Arrendamiento</t>
  </si>
  <si>
    <t>3291</t>
  </si>
  <si>
    <t>Arrendamientos especiales</t>
  </si>
  <si>
    <t>3311</t>
  </si>
  <si>
    <t>Servicios legales, de contabilidad, auditoría y re</t>
  </si>
  <si>
    <t>3331</t>
  </si>
  <si>
    <t>Servicios de consultoría administrativa e informát</t>
  </si>
  <si>
    <t>3500</t>
  </si>
  <si>
    <t>Servicios de Instalación, Reparación, Mantenimiento y Conservación</t>
  </si>
  <si>
    <t>3511</t>
  </si>
  <si>
    <t>Mantenimiento y conservación de inmuebles Serv. Ad</t>
  </si>
  <si>
    <t>3531</t>
  </si>
  <si>
    <t>Instalación, Rep. y  Mtto. Eq. Computo y Tec. Inf.</t>
  </si>
  <si>
    <t>3541</t>
  </si>
  <si>
    <t>Instalación, Rep. y Mtto. Eq. Instrum. Médico Lab.</t>
  </si>
  <si>
    <t>3711</t>
  </si>
  <si>
    <t>Pasajes aéreos nacionales</t>
  </si>
  <si>
    <t>Pagado
Al 31/05/2017</t>
  </si>
  <si>
    <t>PAGOS REALIZADOS AL 31 DE MAYO DE 2017 
CORRESPONDIENTES A EROGACIONES PENDIENTES DE LIQUIDAR
DEL PRESUPUESTO DE EGRESOS DEL EJERCICIO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</si>
</sst>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49" fontId="4" fillId="33" borderId="0" xfId="61" applyNumberFormat="1" applyFont="1" applyFill="1" applyAlignment="1">
      <alignment horizontal="center" vertical="center"/>
      <protection/>
    </xf>
    <xf numFmtId="49" fontId="2" fillId="0" borderId="0" xfId="61" applyNumberFormat="1" applyFont="1" applyAlignment="1">
      <alignment horizontal="center" vertical="center" wrapText="1"/>
      <protection/>
    </xf>
    <xf numFmtId="0" fontId="4" fillId="33" borderId="0" xfId="61" applyFont="1" applyFill="1" applyAlignment="1">
      <alignment vertical="center"/>
      <protection/>
    </xf>
    <xf numFmtId="49" fontId="4" fillId="0" borderId="10" xfId="61" applyNumberFormat="1" applyFont="1" applyBorder="1" applyAlignment="1">
      <alignment horizontal="center" vertical="center"/>
      <protection/>
    </xf>
    <xf numFmtId="0" fontId="4" fillId="0" borderId="10" xfId="61" applyFont="1" applyBorder="1" applyAlignment="1">
      <alignment vertical="center" wrapText="1"/>
      <protection/>
    </xf>
    <xf numFmtId="0" fontId="2" fillId="0" borderId="10" xfId="61" applyNumberFormat="1" applyFont="1" applyBorder="1" applyAlignment="1">
      <alignment horizontal="center" vertical="center"/>
      <protection/>
    </xf>
    <xf numFmtId="0" fontId="2" fillId="0" borderId="10" xfId="61" applyFont="1" applyBorder="1" applyAlignment="1">
      <alignment vertical="center" wrapText="1"/>
      <protection/>
    </xf>
    <xf numFmtId="49" fontId="2" fillId="0" borderId="10" xfId="61" applyNumberFormat="1" applyFont="1" applyBorder="1" applyAlignment="1">
      <alignment horizontal="center" vertical="center"/>
      <protection/>
    </xf>
    <xf numFmtId="4" fontId="2" fillId="0" borderId="0" xfId="61" applyNumberFormat="1" applyFont="1" applyAlignment="1">
      <alignment horizontal="right" vertical="center"/>
      <protection/>
    </xf>
    <xf numFmtId="4" fontId="4" fillId="0" borderId="10" xfId="61" applyNumberFormat="1" applyFont="1" applyBorder="1" applyAlignment="1">
      <alignment horizontal="right" vertical="center"/>
      <protection/>
    </xf>
    <xf numFmtId="4" fontId="2" fillId="0" borderId="10" xfId="61" applyNumberFormat="1" applyFont="1" applyBorder="1" applyAlignment="1">
      <alignment horizontal="right" vertical="center"/>
      <protection/>
    </xf>
    <xf numFmtId="4" fontId="2" fillId="0" borderId="10" xfId="100" applyNumberFormat="1" applyFont="1" applyBorder="1" applyAlignment="1">
      <alignment horizontal="right" vertical="center"/>
    </xf>
    <xf numFmtId="4" fontId="4" fillId="33" borderId="10" xfId="61" applyNumberFormat="1" applyFont="1" applyFill="1" applyBorder="1" applyAlignment="1">
      <alignment horizontal="right" vertical="center"/>
      <protection/>
    </xf>
    <xf numFmtId="4" fontId="3" fillId="34" borderId="10" xfId="61" applyNumberFormat="1" applyFont="1" applyFill="1" applyBorder="1" applyAlignment="1">
      <alignment horizontal="right" vertical="center"/>
      <protection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61" applyNumberFormat="1" applyFont="1" applyFill="1" applyBorder="1" applyAlignment="1">
      <alignment horizontal="center" vertical="center" wrapText="1"/>
      <protection/>
    </xf>
    <xf numFmtId="49" fontId="3" fillId="34" borderId="0" xfId="61" applyNumberFormat="1" applyFont="1" applyFill="1" applyBorder="1" applyAlignment="1">
      <alignment horizontal="center" vertical="center" wrapText="1"/>
      <protection/>
    </xf>
    <xf numFmtId="49" fontId="3" fillId="34" borderId="14" xfId="61" applyNumberFormat="1" applyFont="1" applyFill="1" applyBorder="1" applyAlignment="1">
      <alignment horizontal="center" vertical="center" wrapText="1"/>
      <protection/>
    </xf>
    <xf numFmtId="0" fontId="4" fillId="0" borderId="0" xfId="61" applyNumberFormat="1" applyFont="1" applyAlignment="1">
      <alignment horizontal="right" vertical="center"/>
      <protection/>
    </xf>
    <xf numFmtId="0" fontId="5" fillId="0" borderId="0" xfId="61" applyNumberFormat="1" applyFont="1" applyAlignment="1">
      <alignment horizontal="right" vertical="center"/>
      <protection/>
    </xf>
    <xf numFmtId="49" fontId="6" fillId="0" borderId="0" xfId="61" applyNumberFormat="1" applyFont="1" applyAlignment="1">
      <alignment horizontal="center" vertical="center" wrapText="1"/>
      <protection/>
    </xf>
  </cellXfs>
  <cellStyles count="10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19" xfId="98"/>
    <cellStyle name="Porcentaje 2" xfId="99"/>
    <cellStyle name="Porcentaje 3" xfId="100"/>
    <cellStyle name="Porcentaje 4" xfId="101"/>
    <cellStyle name="Porcentaje 5" xfId="102"/>
    <cellStyle name="Porcentaje 7" xfId="103"/>
    <cellStyle name="Porcentaje 9" xfId="104"/>
    <cellStyle name="Porcentual 10" xfId="105"/>
    <cellStyle name="Porcentual 12" xfId="106"/>
    <cellStyle name="Porcentual 13" xfId="107"/>
    <cellStyle name="Porcentual 2" xfId="108"/>
    <cellStyle name="Porcentual 8" xfId="109"/>
    <cellStyle name="Porcentual 9" xfId="110"/>
    <cellStyle name="Salida" xfId="111"/>
    <cellStyle name="Texto de advertencia" xfId="112"/>
    <cellStyle name="Texto explicativo" xfId="113"/>
    <cellStyle name="Título" xfId="114"/>
    <cellStyle name="Título 2" xfId="115"/>
    <cellStyle name="Título 3" xfId="116"/>
    <cellStyle name="Total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19050</xdr:rowOff>
    </xdr:from>
    <xdr:to>
      <xdr:col>2</xdr:col>
      <xdr:colOff>733425</xdr:colOff>
      <xdr:row>2</xdr:row>
      <xdr:rowOff>523875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400050"/>
          <a:ext cx="1400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2</xdr:row>
      <xdr:rowOff>47625</xdr:rowOff>
    </xdr:from>
    <xdr:to>
      <xdr:col>16</xdr:col>
      <xdr:colOff>0</xdr:colOff>
      <xdr:row>2</xdr:row>
      <xdr:rowOff>542925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428625"/>
          <a:ext cx="1638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96"/>
  <sheetViews>
    <sheetView tabSelected="1" zoomScalePageLayoutView="0" workbookViewId="0" topLeftCell="A1">
      <selection activeCell="R15" sqref="R15"/>
    </sheetView>
  </sheetViews>
  <sheetFormatPr defaultColWidth="11.421875" defaultRowHeight="15" customHeight="1"/>
  <cols>
    <col min="1" max="1" width="1.7109375" style="3" customWidth="1"/>
    <col min="2" max="2" width="10.7109375" style="3" customWidth="1"/>
    <col min="3" max="3" width="59.7109375" style="3" customWidth="1"/>
    <col min="4" max="4" width="16.7109375" style="3" customWidth="1"/>
    <col min="5" max="5" width="15.00390625" style="3" customWidth="1"/>
    <col min="6" max="6" width="14.57421875" style="3" customWidth="1"/>
    <col min="7" max="7" width="14.7109375" style="3" customWidth="1"/>
    <col min="8" max="8" width="13.57421875" style="3" customWidth="1"/>
    <col min="9" max="14" width="11.421875" style="3" hidden="1" customWidth="1"/>
    <col min="15" max="15" width="3.28125" style="3" hidden="1" customWidth="1"/>
    <col min="16" max="16" width="15.00390625" style="3" customWidth="1"/>
    <col min="17" max="16384" width="11.421875" style="3" customWidth="1"/>
  </cols>
  <sheetData>
    <row r="1" ht="15" customHeight="1">
      <c r="A1" s="1"/>
    </row>
    <row r="2" ht="15" customHeight="1">
      <c r="A2" s="1"/>
    </row>
    <row r="3" spans="1:16" ht="43.5" customHeight="1">
      <c r="A3" s="1"/>
      <c r="B3" s="26" t="s">
        <v>113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ht="15" customHeight="1">
      <c r="A4" s="1"/>
    </row>
    <row r="5" ht="15" customHeight="1">
      <c r="A5" s="1"/>
    </row>
    <row r="6" spans="1:16" ht="27.75" customHeight="1">
      <c r="A6" s="6"/>
      <c r="B6" s="22" t="s">
        <v>0</v>
      </c>
      <c r="C6" s="23"/>
      <c r="D6" s="19" t="s">
        <v>48</v>
      </c>
      <c r="E6" s="19" t="s">
        <v>49</v>
      </c>
      <c r="F6" s="19" t="s">
        <v>50</v>
      </c>
      <c r="G6" s="19" t="s">
        <v>51</v>
      </c>
      <c r="H6" s="19" t="s">
        <v>52</v>
      </c>
      <c r="I6" s="19" t="s">
        <v>53</v>
      </c>
      <c r="J6" s="19" t="s">
        <v>54</v>
      </c>
      <c r="K6" s="19" t="s">
        <v>55</v>
      </c>
      <c r="L6" s="19" t="s">
        <v>56</v>
      </c>
      <c r="M6" s="19" t="s">
        <v>57</v>
      </c>
      <c r="N6" s="19" t="s">
        <v>58</v>
      </c>
      <c r="O6" s="19" t="s">
        <v>59</v>
      </c>
      <c r="P6" s="21" t="s">
        <v>112</v>
      </c>
    </row>
    <row r="7" spans="1:16" ht="25.5" customHeight="1">
      <c r="A7" s="6"/>
      <c r="B7" s="22"/>
      <c r="C7" s="2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3" ht="15" customHeight="1" hidden="1">
      <c r="A8" s="2"/>
      <c r="B8" s="2"/>
      <c r="C8" s="2"/>
    </row>
    <row r="9" spans="1:3" ht="15" customHeight="1" hidden="1">
      <c r="A9" s="2"/>
      <c r="B9" s="2"/>
      <c r="C9" s="2"/>
    </row>
    <row r="10" spans="1:3" ht="15" customHeight="1">
      <c r="A10" s="2"/>
      <c r="B10" s="2"/>
      <c r="C10" s="2"/>
    </row>
    <row r="11" spans="1:3" ht="15" customHeight="1">
      <c r="A11" s="1"/>
      <c r="B11" s="5" t="s">
        <v>1</v>
      </c>
      <c r="C11" s="7" t="s">
        <v>2</v>
      </c>
    </row>
    <row r="12" spans="1:3" ht="15" customHeight="1">
      <c r="A12" s="1"/>
      <c r="B12" s="2"/>
      <c r="C12" s="1"/>
    </row>
    <row r="13" spans="1:16" ht="12.75">
      <c r="A13" s="1"/>
      <c r="B13" s="8" t="s">
        <v>3</v>
      </c>
      <c r="C13" s="9" t="s">
        <v>4</v>
      </c>
      <c r="D13" s="14">
        <f>SUBTOTAL(9,D14:D15)</f>
        <v>29599.4999999851</v>
      </c>
      <c r="E13" s="14">
        <f aca="true" t="shared" si="0" ref="E13:P13">SUBTOTAL(9,E14:E15)</f>
        <v>0</v>
      </c>
      <c r="F13" s="14">
        <f>SUBTOTAL(9,F14:F15)</f>
        <v>0</v>
      </c>
      <c r="G13" s="14">
        <f>SUBTOTAL(9,G14:G15)</f>
        <v>0</v>
      </c>
      <c r="H13" s="14">
        <f>SUBTOTAL(9,H14:H15)</f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 t="shared" si="0"/>
        <v>0</v>
      </c>
      <c r="P13" s="14">
        <f t="shared" si="0"/>
        <v>29599.4999999851</v>
      </c>
    </row>
    <row r="14" spans="1:16" ht="12.75">
      <c r="A14" s="1"/>
      <c r="B14" s="10" t="s">
        <v>5</v>
      </c>
      <c r="C14" s="11" t="s">
        <v>6</v>
      </c>
      <c r="D14" s="16">
        <v>29599.4999999851</v>
      </c>
      <c r="E14" s="15">
        <v>0</v>
      </c>
      <c r="F14" s="15">
        <v>0</v>
      </c>
      <c r="G14" s="15">
        <v>0</v>
      </c>
      <c r="H14" s="15">
        <v>0</v>
      </c>
      <c r="I14" s="15"/>
      <c r="J14" s="15"/>
      <c r="K14" s="15"/>
      <c r="L14" s="15"/>
      <c r="M14" s="15"/>
      <c r="N14" s="15"/>
      <c r="O14" s="15"/>
      <c r="P14" s="15">
        <f>SUM(D14:O14)</f>
        <v>29599.4999999851</v>
      </c>
    </row>
    <row r="15" spans="1:16" ht="12.75">
      <c r="A15" s="1"/>
      <c r="B15" s="12"/>
      <c r="C15" s="11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1"/>
      <c r="B16" s="8" t="s">
        <v>7</v>
      </c>
      <c r="C16" s="9" t="s">
        <v>8</v>
      </c>
      <c r="D16" s="14">
        <f>SUBTOTAL(9,D17:D18)</f>
        <v>13984.739999999758</v>
      </c>
      <c r="E16" s="14">
        <f>SUBTOTAL(9,E17:E18)</f>
        <v>0</v>
      </c>
      <c r="F16" s="14">
        <f>SUBTOTAL(9,F17:F18)</f>
        <v>0</v>
      </c>
      <c r="G16" s="14">
        <f>SUBTOTAL(9,G17:G18)</f>
        <v>0</v>
      </c>
      <c r="H16" s="14">
        <f>SUBTOTAL(9,H17:H18)</f>
        <v>0</v>
      </c>
      <c r="I16" s="14">
        <f aca="true" t="shared" si="1" ref="I16:P16">SUBTOTAL(9,I17:I18)</f>
        <v>0</v>
      </c>
      <c r="J16" s="14">
        <f t="shared" si="1"/>
        <v>0</v>
      </c>
      <c r="K16" s="14">
        <f t="shared" si="1"/>
        <v>0</v>
      </c>
      <c r="L16" s="14">
        <f t="shared" si="1"/>
        <v>0</v>
      </c>
      <c r="M16" s="14">
        <f t="shared" si="1"/>
        <v>0</v>
      </c>
      <c r="N16" s="14">
        <f t="shared" si="1"/>
        <v>0</v>
      </c>
      <c r="O16" s="14">
        <f t="shared" si="1"/>
        <v>0</v>
      </c>
      <c r="P16" s="14">
        <f t="shared" si="1"/>
        <v>13984.739999999758</v>
      </c>
    </row>
    <row r="17" spans="1:16" ht="12.75">
      <c r="A17" s="1"/>
      <c r="B17" s="10" t="s">
        <v>9</v>
      </c>
      <c r="C17" s="11" t="s">
        <v>10</v>
      </c>
      <c r="D17" s="16">
        <v>13984.739999999758</v>
      </c>
      <c r="E17" s="15">
        <v>0</v>
      </c>
      <c r="F17" s="15">
        <v>0</v>
      </c>
      <c r="G17" s="15">
        <v>0</v>
      </c>
      <c r="H17" s="15">
        <v>0</v>
      </c>
      <c r="I17" s="15"/>
      <c r="J17" s="15"/>
      <c r="K17" s="15"/>
      <c r="L17" s="15"/>
      <c r="M17" s="15"/>
      <c r="N17" s="15"/>
      <c r="O17" s="15"/>
      <c r="P17" s="15">
        <f>SUM(D17:O17)</f>
        <v>13984.739999999758</v>
      </c>
    </row>
    <row r="18" spans="1:16" ht="12.75">
      <c r="A18" s="1"/>
      <c r="B18" s="12"/>
      <c r="C18" s="1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"/>
      <c r="B19" s="8" t="s">
        <v>11</v>
      </c>
      <c r="C19" s="9" t="s">
        <v>12</v>
      </c>
      <c r="D19" s="14">
        <f>SUBTOTAL(9,D20:D21)</f>
        <v>949.5199999997858</v>
      </c>
      <c r="E19" s="14">
        <f aca="true" t="shared" si="2" ref="E19:P19">SUBTOTAL(9,E20:E21)</f>
        <v>0</v>
      </c>
      <c r="F19" s="14">
        <f>SUBTOTAL(9,F20:F21)</f>
        <v>0</v>
      </c>
      <c r="G19" s="14">
        <f>SUBTOTAL(9,G20:G21)</f>
        <v>0</v>
      </c>
      <c r="H19" s="14">
        <f>SUBTOTAL(9,H20:H21)</f>
        <v>0</v>
      </c>
      <c r="I19" s="14">
        <f t="shared" si="2"/>
        <v>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949.5199999997858</v>
      </c>
    </row>
    <row r="20" spans="1:16" ht="12.75">
      <c r="A20" s="1"/>
      <c r="B20" s="10" t="s">
        <v>13</v>
      </c>
      <c r="C20" s="11" t="s">
        <v>14</v>
      </c>
      <c r="D20" s="16">
        <v>949.5199999997858</v>
      </c>
      <c r="E20" s="15">
        <v>0</v>
      </c>
      <c r="F20" s="15">
        <v>0</v>
      </c>
      <c r="G20" s="15">
        <v>0</v>
      </c>
      <c r="H20" s="15">
        <v>0</v>
      </c>
      <c r="I20" s="15"/>
      <c r="J20" s="15"/>
      <c r="K20" s="15"/>
      <c r="L20" s="15"/>
      <c r="M20" s="15"/>
      <c r="N20" s="15"/>
      <c r="O20" s="15"/>
      <c r="P20" s="15">
        <f>SUM(D20:O20)</f>
        <v>949.5199999997858</v>
      </c>
    </row>
    <row r="21" spans="1:16" ht="12.75">
      <c r="A21" s="1"/>
      <c r="B21" s="12"/>
      <c r="C21" s="1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"/>
      <c r="B22" s="8" t="s">
        <v>15</v>
      </c>
      <c r="C22" s="9" t="s">
        <v>16</v>
      </c>
      <c r="D22" s="14">
        <f>SUBTOTAL(9,D23:D24)</f>
        <v>486887.04000000097</v>
      </c>
      <c r="E22" s="14">
        <f aca="true" t="shared" si="3" ref="E22:P22">SUBTOTAL(9,E23:E24)</f>
        <v>0</v>
      </c>
      <c r="F22" s="14">
        <f>SUBTOTAL(9,F23:F24)</f>
        <v>0</v>
      </c>
      <c r="G22" s="14">
        <f>SUBTOTAL(9,G23:G24)</f>
        <v>0</v>
      </c>
      <c r="H22" s="14">
        <f>SUBTOTAL(9,H23:H24)</f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 s="14">
        <f t="shared" si="3"/>
        <v>0</v>
      </c>
      <c r="N22" s="14">
        <f t="shared" si="3"/>
        <v>0</v>
      </c>
      <c r="O22" s="14">
        <f t="shared" si="3"/>
        <v>0</v>
      </c>
      <c r="P22" s="14">
        <f t="shared" si="3"/>
        <v>486887.04000000097</v>
      </c>
    </row>
    <row r="23" spans="1:16" ht="12.75">
      <c r="A23" s="1"/>
      <c r="B23" s="10" t="s">
        <v>17</v>
      </c>
      <c r="C23" s="11" t="s">
        <v>18</v>
      </c>
      <c r="D23" s="16">
        <v>486887.04000000097</v>
      </c>
      <c r="E23" s="15">
        <v>0</v>
      </c>
      <c r="F23" s="15">
        <v>0</v>
      </c>
      <c r="G23" s="15">
        <v>0</v>
      </c>
      <c r="H23" s="15">
        <v>0</v>
      </c>
      <c r="I23" s="15"/>
      <c r="J23" s="15"/>
      <c r="K23" s="15"/>
      <c r="L23" s="15"/>
      <c r="M23" s="15"/>
      <c r="N23" s="15"/>
      <c r="O23" s="15"/>
      <c r="P23" s="15">
        <f>SUM(D23:O23)</f>
        <v>486887.04000000097</v>
      </c>
    </row>
    <row r="24" spans="1:16" ht="12.75">
      <c r="A24" s="1"/>
      <c r="B24" s="12"/>
      <c r="C24" s="1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"/>
      <c r="B25" s="8" t="s">
        <v>19</v>
      </c>
      <c r="C25" s="9" t="s">
        <v>20</v>
      </c>
      <c r="D25" s="14">
        <f>SUBTOTAL(9,D26:D27)</f>
        <v>1077.1400000003632</v>
      </c>
      <c r="E25" s="14">
        <f aca="true" t="shared" si="4" ref="E25:P25">SUBTOTAL(9,E26:E27)</f>
        <v>0</v>
      </c>
      <c r="F25" s="14">
        <f>SUBTOTAL(9,F26:F27)</f>
        <v>0</v>
      </c>
      <c r="G25" s="14">
        <f>SUBTOTAL(9,G26:G27)</f>
        <v>0</v>
      </c>
      <c r="H25" s="14">
        <f>SUBTOTAL(9,H26:H27)</f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1077.1400000003632</v>
      </c>
    </row>
    <row r="26" spans="1:16" ht="12.75">
      <c r="A26" s="1"/>
      <c r="B26" s="10" t="s">
        <v>60</v>
      </c>
      <c r="C26" s="11" t="s">
        <v>61</v>
      </c>
      <c r="D26" s="16">
        <v>1077.1400000003632</v>
      </c>
      <c r="E26" s="15">
        <v>0</v>
      </c>
      <c r="F26" s="15">
        <v>0</v>
      </c>
      <c r="G26" s="15">
        <v>0</v>
      </c>
      <c r="H26" s="15">
        <v>0</v>
      </c>
      <c r="I26" s="15"/>
      <c r="J26" s="15"/>
      <c r="K26" s="15"/>
      <c r="L26" s="15"/>
      <c r="M26" s="15"/>
      <c r="N26" s="15"/>
      <c r="O26" s="15"/>
      <c r="P26" s="15">
        <f>SUM(D26:O26)</f>
        <v>1077.1400000003632</v>
      </c>
    </row>
    <row r="27" spans="1:16" ht="12.75">
      <c r="A27" s="1"/>
      <c r="B27" s="12"/>
      <c r="C27" s="1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"/>
      <c r="B28" s="8" t="s">
        <v>21</v>
      </c>
      <c r="C28" s="9" t="s">
        <v>22</v>
      </c>
      <c r="D28" s="14">
        <f>SUBTOTAL(9,D29:D32)</f>
        <v>65934.29999999935</v>
      </c>
      <c r="E28" s="14">
        <f aca="true" t="shared" si="5" ref="E28:P28">SUBTOTAL(9,E29:E32)</f>
        <v>0</v>
      </c>
      <c r="F28" s="14">
        <f>SUBTOTAL(9,F29:F32)</f>
        <v>0</v>
      </c>
      <c r="G28" s="14">
        <f>SUBTOTAL(9,G29:G32)</f>
        <v>0</v>
      </c>
      <c r="H28" s="14">
        <f>SUBTOTAL(9,H29:H32)</f>
        <v>0</v>
      </c>
      <c r="I28" s="14">
        <f t="shared" si="5"/>
        <v>0</v>
      </c>
      <c r="J28" s="14">
        <f t="shared" si="5"/>
        <v>0</v>
      </c>
      <c r="K28" s="14">
        <f t="shared" si="5"/>
        <v>0</v>
      </c>
      <c r="L28" s="14">
        <f t="shared" si="5"/>
        <v>0</v>
      </c>
      <c r="M28" s="14">
        <f t="shared" si="5"/>
        <v>0</v>
      </c>
      <c r="N28" s="14">
        <f t="shared" si="5"/>
        <v>0</v>
      </c>
      <c r="O28" s="14">
        <f t="shared" si="5"/>
        <v>0</v>
      </c>
      <c r="P28" s="14">
        <f t="shared" si="5"/>
        <v>65934.29999999935</v>
      </c>
    </row>
    <row r="29" spans="1:16" ht="12.75">
      <c r="A29" s="1"/>
      <c r="B29" s="10" t="s">
        <v>23</v>
      </c>
      <c r="C29" s="11" t="s">
        <v>24</v>
      </c>
      <c r="D29" s="16">
        <v>2380.5</v>
      </c>
      <c r="E29" s="15">
        <v>0</v>
      </c>
      <c r="F29" s="15">
        <v>0</v>
      </c>
      <c r="G29" s="15">
        <v>0</v>
      </c>
      <c r="H29" s="15">
        <v>0</v>
      </c>
      <c r="I29" s="15"/>
      <c r="J29" s="15"/>
      <c r="K29" s="15"/>
      <c r="L29" s="15"/>
      <c r="M29" s="15"/>
      <c r="N29" s="15"/>
      <c r="O29" s="15"/>
      <c r="P29" s="15">
        <f>SUM(D29:O29)</f>
        <v>2380.5</v>
      </c>
    </row>
    <row r="30" spans="1:16" ht="12.75">
      <c r="A30" s="1"/>
      <c r="B30" s="10" t="s">
        <v>25</v>
      </c>
      <c r="C30" s="11" t="s">
        <v>26</v>
      </c>
      <c r="D30" s="16">
        <v>1477.4999999990687</v>
      </c>
      <c r="E30" s="15">
        <v>0</v>
      </c>
      <c r="F30" s="15">
        <v>0</v>
      </c>
      <c r="G30" s="15">
        <v>0</v>
      </c>
      <c r="H30" s="15">
        <v>0</v>
      </c>
      <c r="I30" s="15"/>
      <c r="J30" s="15"/>
      <c r="K30" s="15"/>
      <c r="L30" s="15"/>
      <c r="M30" s="15"/>
      <c r="N30" s="15"/>
      <c r="O30" s="15"/>
      <c r="P30" s="15">
        <f>SUM(D30:O30)</f>
        <v>1477.4999999990687</v>
      </c>
    </row>
    <row r="31" spans="1:16" ht="12.75">
      <c r="A31" s="1"/>
      <c r="B31" s="10" t="s">
        <v>62</v>
      </c>
      <c r="C31" s="11" t="s">
        <v>63</v>
      </c>
      <c r="D31" s="16">
        <v>62076.30000000028</v>
      </c>
      <c r="E31" s="15">
        <v>0</v>
      </c>
      <c r="F31" s="15">
        <v>0</v>
      </c>
      <c r="G31" s="15">
        <v>0</v>
      </c>
      <c r="H31" s="15">
        <v>0</v>
      </c>
      <c r="I31" s="15"/>
      <c r="J31" s="15"/>
      <c r="K31" s="15"/>
      <c r="L31" s="15"/>
      <c r="M31" s="15"/>
      <c r="N31" s="15"/>
      <c r="O31" s="15"/>
      <c r="P31" s="15">
        <f>SUM(D31:O31)</f>
        <v>62076.30000000028</v>
      </c>
    </row>
    <row r="32" spans="1:16" ht="12.75">
      <c r="A32" s="1"/>
      <c r="B32" s="2"/>
      <c r="C32" s="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>
      <c r="A33" s="1"/>
      <c r="B33" s="2"/>
      <c r="C33" s="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1"/>
      <c r="B34" s="24" t="str">
        <f>"TOTAL CAPITULO "&amp;B11&amp;":"</f>
        <v>TOTAL CAPITULO 1000:</v>
      </c>
      <c r="C34" s="24"/>
      <c r="D34" s="17">
        <f>+D13+D16+D19+D22+D25+D28</f>
        <v>598432.2399999853</v>
      </c>
      <c r="E34" s="17">
        <f aca="true" t="shared" si="6" ref="E34:P34">+E13+E16+E19+E22+E25+E28</f>
        <v>0</v>
      </c>
      <c r="F34" s="17">
        <f t="shared" si="6"/>
        <v>0</v>
      </c>
      <c r="G34" s="17">
        <f t="shared" si="6"/>
        <v>0</v>
      </c>
      <c r="H34" s="17">
        <f t="shared" si="6"/>
        <v>0</v>
      </c>
      <c r="I34" s="17">
        <f t="shared" si="6"/>
        <v>0</v>
      </c>
      <c r="J34" s="17">
        <f t="shared" si="6"/>
        <v>0</v>
      </c>
      <c r="K34" s="17">
        <f t="shared" si="6"/>
        <v>0</v>
      </c>
      <c r="L34" s="17">
        <f t="shared" si="6"/>
        <v>0</v>
      </c>
      <c r="M34" s="17">
        <f t="shared" si="6"/>
        <v>0</v>
      </c>
      <c r="N34" s="17">
        <f t="shared" si="6"/>
        <v>0</v>
      </c>
      <c r="O34" s="17">
        <f t="shared" si="6"/>
        <v>0</v>
      </c>
      <c r="P34" s="17">
        <f t="shared" si="6"/>
        <v>598432.2399999853</v>
      </c>
    </row>
    <row r="35" spans="1:16" ht="12.75">
      <c r="A35" s="1"/>
      <c r="B35" s="2"/>
      <c r="C35" s="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1"/>
      <c r="B36" s="5" t="s">
        <v>64</v>
      </c>
      <c r="C36" s="7" t="s">
        <v>65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2.75">
      <c r="A37" s="1"/>
      <c r="B37" s="2"/>
      <c r="C37" s="1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25.5">
      <c r="A38" s="1"/>
      <c r="B38" s="8" t="s">
        <v>66</v>
      </c>
      <c r="C38" s="9" t="s">
        <v>67</v>
      </c>
      <c r="D38" s="14">
        <f>SUBTOTAL(9,D39:D41)</f>
        <v>41105.37999999995</v>
      </c>
      <c r="E38" s="14">
        <f aca="true" t="shared" si="7" ref="E38:P38">SUBTOTAL(9,E39:E41)</f>
        <v>0</v>
      </c>
      <c r="F38" s="14">
        <f>SUBTOTAL(9,F39:F41)</f>
        <v>0</v>
      </c>
      <c r="G38" s="14">
        <f>SUBTOTAL(9,G39:G41)</f>
        <v>0</v>
      </c>
      <c r="H38" s="14">
        <f>SUBTOTAL(9,H39:H41)</f>
        <v>0</v>
      </c>
      <c r="I38" s="14">
        <f t="shared" si="7"/>
        <v>0</v>
      </c>
      <c r="J38" s="14">
        <f t="shared" si="7"/>
        <v>0</v>
      </c>
      <c r="K38" s="14">
        <f t="shared" si="7"/>
        <v>0</v>
      </c>
      <c r="L38" s="14">
        <f t="shared" si="7"/>
        <v>0</v>
      </c>
      <c r="M38" s="14">
        <f t="shared" si="7"/>
        <v>0</v>
      </c>
      <c r="N38" s="14">
        <f t="shared" si="7"/>
        <v>0</v>
      </c>
      <c r="O38" s="14">
        <f t="shared" si="7"/>
        <v>0</v>
      </c>
      <c r="P38" s="14">
        <f t="shared" si="7"/>
        <v>41105.37999999995</v>
      </c>
    </row>
    <row r="39" spans="1:16" ht="12.75">
      <c r="A39" s="1"/>
      <c r="B39" s="10" t="s">
        <v>68</v>
      </c>
      <c r="C39" s="11" t="s">
        <v>69</v>
      </c>
      <c r="D39" s="16">
        <v>2184.7099999999627</v>
      </c>
      <c r="E39" s="15">
        <v>0</v>
      </c>
      <c r="F39" s="15">
        <v>0</v>
      </c>
      <c r="G39" s="15">
        <v>0</v>
      </c>
      <c r="H39" s="15">
        <v>0</v>
      </c>
      <c r="I39" s="15"/>
      <c r="J39" s="15"/>
      <c r="K39" s="15"/>
      <c r="L39" s="15"/>
      <c r="M39" s="15"/>
      <c r="N39" s="15"/>
      <c r="O39" s="15"/>
      <c r="P39" s="15">
        <f>SUM(D39:O39)</f>
        <v>2184.7099999999627</v>
      </c>
    </row>
    <row r="40" spans="1:16" ht="12.75">
      <c r="A40" s="1"/>
      <c r="B40" s="10" t="s">
        <v>70</v>
      </c>
      <c r="C40" s="11" t="s">
        <v>71</v>
      </c>
      <c r="D40" s="16">
        <v>38920.669999999984</v>
      </c>
      <c r="E40" s="15">
        <v>0</v>
      </c>
      <c r="F40" s="15">
        <v>0</v>
      </c>
      <c r="G40" s="15">
        <v>0</v>
      </c>
      <c r="H40" s="15">
        <v>0</v>
      </c>
      <c r="I40" s="15"/>
      <c r="J40" s="15"/>
      <c r="K40" s="15"/>
      <c r="L40" s="15"/>
      <c r="M40" s="15"/>
      <c r="N40" s="15"/>
      <c r="O40" s="15"/>
      <c r="P40" s="15">
        <f>SUM(D40:O40)</f>
        <v>38920.669999999984</v>
      </c>
    </row>
    <row r="41" spans="1:16" ht="12.75">
      <c r="A41" s="1"/>
      <c r="B41" s="12"/>
      <c r="C41" s="1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2.75">
      <c r="A42" s="1"/>
      <c r="B42" s="8" t="s">
        <v>72</v>
      </c>
      <c r="C42" s="9" t="s">
        <v>73</v>
      </c>
      <c r="D42" s="14">
        <f>SUBTOTAL(9,D43:D45)</f>
        <v>11850.009999999995</v>
      </c>
      <c r="E42" s="14">
        <f aca="true" t="shared" si="8" ref="E42:P42">SUBTOTAL(9,E43:E45)</f>
        <v>0</v>
      </c>
      <c r="F42" s="14">
        <f>SUBTOTAL(9,F43:F45)</f>
        <v>0</v>
      </c>
      <c r="G42" s="14">
        <f>SUBTOTAL(9,G43:G45)</f>
        <v>0</v>
      </c>
      <c r="H42" s="14">
        <f>SUBTOTAL(9,H43:H45)</f>
        <v>0</v>
      </c>
      <c r="I42" s="14">
        <f t="shared" si="8"/>
        <v>0</v>
      </c>
      <c r="J42" s="14">
        <f t="shared" si="8"/>
        <v>0</v>
      </c>
      <c r="K42" s="14">
        <f t="shared" si="8"/>
        <v>0</v>
      </c>
      <c r="L42" s="14">
        <f t="shared" si="8"/>
        <v>0</v>
      </c>
      <c r="M42" s="14">
        <f t="shared" si="8"/>
        <v>0</v>
      </c>
      <c r="N42" s="14">
        <f t="shared" si="8"/>
        <v>0</v>
      </c>
      <c r="O42" s="14">
        <f t="shared" si="8"/>
        <v>0</v>
      </c>
      <c r="P42" s="14">
        <f t="shared" si="8"/>
        <v>11850.009999999995</v>
      </c>
    </row>
    <row r="43" spans="1:16" ht="12.75">
      <c r="A43" s="1"/>
      <c r="B43" s="10" t="s">
        <v>74</v>
      </c>
      <c r="C43" s="11" t="s">
        <v>75</v>
      </c>
      <c r="D43" s="16">
        <v>0</v>
      </c>
      <c r="E43" s="15">
        <v>0</v>
      </c>
      <c r="F43" s="15">
        <v>0</v>
      </c>
      <c r="G43" s="15">
        <v>0</v>
      </c>
      <c r="H43" s="15">
        <v>0</v>
      </c>
      <c r="I43" s="15"/>
      <c r="J43" s="15"/>
      <c r="K43" s="15"/>
      <c r="L43" s="15"/>
      <c r="M43" s="15"/>
      <c r="N43" s="15"/>
      <c r="O43" s="15"/>
      <c r="P43" s="15">
        <f>SUM(D43:O43)</f>
        <v>0</v>
      </c>
    </row>
    <row r="44" spans="1:16" ht="12.75">
      <c r="A44" s="1"/>
      <c r="B44" s="10" t="s">
        <v>76</v>
      </c>
      <c r="C44" s="11" t="s">
        <v>77</v>
      </c>
      <c r="D44" s="16">
        <v>11850.009999999995</v>
      </c>
      <c r="E44" s="15">
        <v>0</v>
      </c>
      <c r="F44" s="15">
        <v>0</v>
      </c>
      <c r="G44" s="15">
        <v>0</v>
      </c>
      <c r="H44" s="15">
        <v>0</v>
      </c>
      <c r="I44" s="15"/>
      <c r="J44" s="15"/>
      <c r="K44" s="15"/>
      <c r="L44" s="15"/>
      <c r="M44" s="15"/>
      <c r="N44" s="15"/>
      <c r="O44" s="15"/>
      <c r="P44" s="15">
        <f>SUM(D44:O44)</f>
        <v>11850.009999999995</v>
      </c>
    </row>
    <row r="45" spans="1:16" ht="12.75">
      <c r="A45" s="1"/>
      <c r="B45" s="12"/>
      <c r="C45" s="11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2.75">
      <c r="A46" s="1"/>
      <c r="B46" s="8" t="s">
        <v>78</v>
      </c>
      <c r="C46" s="9" t="s">
        <v>79</v>
      </c>
      <c r="D46" s="14">
        <f>SUBTOTAL(9,D47:D48)</f>
        <v>47850</v>
      </c>
      <c r="E46" s="14">
        <f aca="true" t="shared" si="9" ref="E46:P46">SUBTOTAL(9,E47:E48)</f>
        <v>201.84</v>
      </c>
      <c r="F46" s="14">
        <f t="shared" si="9"/>
        <v>0</v>
      </c>
      <c r="G46" s="14">
        <f>SUBTOTAL(9,G47:G48)</f>
        <v>0</v>
      </c>
      <c r="H46" s="14">
        <f>SUBTOTAL(9,H47:H48)</f>
        <v>0</v>
      </c>
      <c r="I46" s="14">
        <f t="shared" si="9"/>
        <v>0</v>
      </c>
      <c r="J46" s="14">
        <f t="shared" si="9"/>
        <v>0</v>
      </c>
      <c r="K46" s="14">
        <f t="shared" si="9"/>
        <v>0</v>
      </c>
      <c r="L46" s="14">
        <f t="shared" si="9"/>
        <v>0</v>
      </c>
      <c r="M46" s="14">
        <f t="shared" si="9"/>
        <v>0</v>
      </c>
      <c r="N46" s="14">
        <f t="shared" si="9"/>
        <v>0</v>
      </c>
      <c r="O46" s="14">
        <f t="shared" si="9"/>
        <v>0</v>
      </c>
      <c r="P46" s="14">
        <f t="shared" si="9"/>
        <v>48051.84</v>
      </c>
    </row>
    <row r="47" spans="1:16" ht="12.75">
      <c r="A47" s="1"/>
      <c r="B47" s="10" t="s">
        <v>80</v>
      </c>
      <c r="C47" s="11" t="s">
        <v>81</v>
      </c>
      <c r="D47" s="16">
        <f>48051.84-201.84</f>
        <v>47850</v>
      </c>
      <c r="E47" s="15">
        <v>201.84</v>
      </c>
      <c r="F47" s="15">
        <v>0</v>
      </c>
      <c r="G47" s="15">
        <v>0</v>
      </c>
      <c r="H47" s="15">
        <v>0</v>
      </c>
      <c r="I47" s="15"/>
      <c r="J47" s="15"/>
      <c r="K47" s="15"/>
      <c r="L47" s="15"/>
      <c r="M47" s="15"/>
      <c r="N47" s="15"/>
      <c r="O47" s="15"/>
      <c r="P47" s="15">
        <f>SUM(D47:O47)</f>
        <v>48051.84</v>
      </c>
    </row>
    <row r="48" spans="1:16" ht="12.75">
      <c r="A48" s="1"/>
      <c r="B48" s="12"/>
      <c r="C48" s="11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2.75">
      <c r="A49" s="1"/>
      <c r="B49" s="8" t="s">
        <v>82</v>
      </c>
      <c r="C49" s="9" t="s">
        <v>83</v>
      </c>
      <c r="D49" s="14">
        <f>SUBTOTAL(9,D50:D51)</f>
        <v>195076.3299999982</v>
      </c>
      <c r="E49" s="14">
        <f aca="true" t="shared" si="10" ref="E49:P49">SUBTOTAL(9,E50:E51)</f>
        <v>0</v>
      </c>
      <c r="F49" s="14">
        <f>SUBTOTAL(9,F50:F51)</f>
        <v>0</v>
      </c>
      <c r="G49" s="14">
        <f>SUBTOTAL(9,G50:G51)</f>
        <v>0</v>
      </c>
      <c r="H49" s="14">
        <f>SUBTOTAL(9,H50:H51)</f>
        <v>0</v>
      </c>
      <c r="I49" s="14">
        <f t="shared" si="10"/>
        <v>0</v>
      </c>
      <c r="J49" s="14">
        <f t="shared" si="10"/>
        <v>0</v>
      </c>
      <c r="K49" s="14">
        <f t="shared" si="10"/>
        <v>0</v>
      </c>
      <c r="L49" s="14">
        <f t="shared" si="10"/>
        <v>0</v>
      </c>
      <c r="M49" s="14">
        <f t="shared" si="10"/>
        <v>0</v>
      </c>
      <c r="N49" s="14">
        <f t="shared" si="10"/>
        <v>0</v>
      </c>
      <c r="O49" s="14">
        <f t="shared" si="10"/>
        <v>0</v>
      </c>
      <c r="P49" s="14">
        <f t="shared" si="10"/>
        <v>195076.3299999982</v>
      </c>
    </row>
    <row r="50" spans="1:16" ht="12.75">
      <c r="A50" s="1"/>
      <c r="B50" s="10" t="s">
        <v>84</v>
      </c>
      <c r="C50" s="11" t="s">
        <v>85</v>
      </c>
      <c r="D50" s="16">
        <v>195076.3299999982</v>
      </c>
      <c r="E50" s="15">
        <v>0</v>
      </c>
      <c r="F50" s="15">
        <v>0</v>
      </c>
      <c r="G50" s="15">
        <v>0</v>
      </c>
      <c r="H50" s="15">
        <v>0</v>
      </c>
      <c r="I50" s="15"/>
      <c r="J50" s="15"/>
      <c r="K50" s="15"/>
      <c r="L50" s="15"/>
      <c r="M50" s="15"/>
      <c r="N50" s="15"/>
      <c r="O50" s="15"/>
      <c r="P50" s="15">
        <f>SUM(D50:O50)</f>
        <v>195076.3299999982</v>
      </c>
    </row>
    <row r="51" spans="1:16" ht="12.75">
      <c r="A51" s="1"/>
      <c r="B51" s="12"/>
      <c r="C51" s="11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25.5">
      <c r="A52" s="1"/>
      <c r="B52" s="8" t="s">
        <v>86</v>
      </c>
      <c r="C52" s="9" t="s">
        <v>87</v>
      </c>
      <c r="D52" s="14">
        <f>SUBTOTAL(9,D53:D54)</f>
        <v>18111.45000000001</v>
      </c>
      <c r="E52" s="14">
        <f aca="true" t="shared" si="11" ref="E52:P52">SUBTOTAL(9,E53:E54)</f>
        <v>0</v>
      </c>
      <c r="F52" s="14">
        <f>SUBTOTAL(9,F53:F54)</f>
        <v>0</v>
      </c>
      <c r="G52" s="14">
        <f>SUBTOTAL(9,G53:G54)</f>
        <v>0</v>
      </c>
      <c r="H52" s="14">
        <f>SUBTOTAL(9,H53:H54)</f>
        <v>0</v>
      </c>
      <c r="I52" s="14">
        <f t="shared" si="11"/>
        <v>0</v>
      </c>
      <c r="J52" s="14">
        <f t="shared" si="11"/>
        <v>0</v>
      </c>
      <c r="K52" s="14">
        <f t="shared" si="11"/>
        <v>0</v>
      </c>
      <c r="L52" s="14">
        <f t="shared" si="11"/>
        <v>0</v>
      </c>
      <c r="M52" s="14">
        <f t="shared" si="11"/>
        <v>0</v>
      </c>
      <c r="N52" s="14">
        <f t="shared" si="11"/>
        <v>0</v>
      </c>
      <c r="O52" s="14">
        <f t="shared" si="11"/>
        <v>0</v>
      </c>
      <c r="P52" s="14">
        <f t="shared" si="11"/>
        <v>18111.45000000001</v>
      </c>
    </row>
    <row r="53" spans="1:16" ht="12.75">
      <c r="A53" s="1"/>
      <c r="B53" s="10" t="s">
        <v>88</v>
      </c>
      <c r="C53" s="11" t="s">
        <v>89</v>
      </c>
      <c r="D53" s="16">
        <v>18111.45000000001</v>
      </c>
      <c r="E53" s="15">
        <v>0</v>
      </c>
      <c r="F53" s="15">
        <v>0</v>
      </c>
      <c r="G53" s="15">
        <v>0</v>
      </c>
      <c r="H53" s="15">
        <v>0</v>
      </c>
      <c r="I53" s="15"/>
      <c r="J53" s="15"/>
      <c r="K53" s="15"/>
      <c r="L53" s="15"/>
      <c r="M53" s="15"/>
      <c r="N53" s="15"/>
      <c r="O53" s="15"/>
      <c r="P53" s="15">
        <f>SUM(D53:O53)</f>
        <v>18111.45000000001</v>
      </c>
    </row>
    <row r="54" spans="1:16" ht="12.75">
      <c r="A54" s="1"/>
      <c r="B54" s="12"/>
      <c r="C54" s="11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2.75">
      <c r="A55" s="1"/>
      <c r="B55" s="8" t="s">
        <v>90</v>
      </c>
      <c r="C55" s="9" t="s">
        <v>91</v>
      </c>
      <c r="D55" s="14">
        <f>SUBTOTAL(9,D56:D57)</f>
        <v>6435.679999999935</v>
      </c>
      <c r="E55" s="14">
        <f aca="true" t="shared" si="12" ref="E55:P55">SUBTOTAL(9,E56:E57)</f>
        <v>0</v>
      </c>
      <c r="F55" s="14">
        <f>SUBTOTAL(9,F56:F57)</f>
        <v>0</v>
      </c>
      <c r="G55" s="14">
        <f>SUBTOTAL(9,G56:G57)</f>
        <v>0</v>
      </c>
      <c r="H55" s="14">
        <f>SUBTOTAL(9,H56:H57)</f>
        <v>0</v>
      </c>
      <c r="I55" s="14">
        <f t="shared" si="12"/>
        <v>0</v>
      </c>
      <c r="J55" s="14">
        <f t="shared" si="12"/>
        <v>0</v>
      </c>
      <c r="K55" s="14">
        <f t="shared" si="12"/>
        <v>0</v>
      </c>
      <c r="L55" s="14">
        <f t="shared" si="12"/>
        <v>0</v>
      </c>
      <c r="M55" s="14">
        <f t="shared" si="12"/>
        <v>0</v>
      </c>
      <c r="N55" s="14">
        <f t="shared" si="12"/>
        <v>0</v>
      </c>
      <c r="O55" s="14">
        <f t="shared" si="12"/>
        <v>0</v>
      </c>
      <c r="P55" s="14">
        <f t="shared" si="12"/>
        <v>6435.679999999935</v>
      </c>
    </row>
    <row r="56" spans="1:16" ht="12.75">
      <c r="A56" s="1"/>
      <c r="B56" s="10" t="s">
        <v>92</v>
      </c>
      <c r="C56" s="11" t="s">
        <v>93</v>
      </c>
      <c r="D56" s="16">
        <v>6435.679999999935</v>
      </c>
      <c r="E56" s="15">
        <v>0</v>
      </c>
      <c r="F56" s="15">
        <v>0</v>
      </c>
      <c r="G56" s="15">
        <v>0</v>
      </c>
      <c r="H56" s="15">
        <v>0</v>
      </c>
      <c r="I56" s="15"/>
      <c r="J56" s="15"/>
      <c r="K56" s="15"/>
      <c r="L56" s="15"/>
      <c r="M56" s="15"/>
      <c r="N56" s="15"/>
      <c r="O56" s="15"/>
      <c r="P56" s="15">
        <f>SUM(D56:O56)</f>
        <v>6435.679999999935</v>
      </c>
    </row>
    <row r="57" spans="1:16" ht="12.75">
      <c r="A57" s="1"/>
      <c r="B57" s="2"/>
      <c r="C57" s="1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2.75">
      <c r="A58" s="1"/>
      <c r="B58" s="24" t="str">
        <f>"TOTAL CAPITULO "&amp;B36&amp;":"</f>
        <v>TOTAL CAPITULO 2000:</v>
      </c>
      <c r="C58" s="24"/>
      <c r="D58" s="17">
        <f>+D38+D42+D46+D49+D52+D55</f>
        <v>320428.8499999981</v>
      </c>
      <c r="E58" s="17">
        <f aca="true" t="shared" si="13" ref="E58:P58">+E38+E42+E46+E49+E52+E55</f>
        <v>201.84</v>
      </c>
      <c r="F58" s="17">
        <f t="shared" si="13"/>
        <v>0</v>
      </c>
      <c r="G58" s="17">
        <f t="shared" si="13"/>
        <v>0</v>
      </c>
      <c r="H58" s="17">
        <f t="shared" si="13"/>
        <v>0</v>
      </c>
      <c r="I58" s="17">
        <f t="shared" si="13"/>
        <v>0</v>
      </c>
      <c r="J58" s="17">
        <f t="shared" si="13"/>
        <v>0</v>
      </c>
      <c r="K58" s="17">
        <f t="shared" si="13"/>
        <v>0</v>
      </c>
      <c r="L58" s="17">
        <f t="shared" si="13"/>
        <v>0</v>
      </c>
      <c r="M58" s="17">
        <f t="shared" si="13"/>
        <v>0</v>
      </c>
      <c r="N58" s="17">
        <f t="shared" si="13"/>
        <v>0</v>
      </c>
      <c r="O58" s="17">
        <f t="shared" si="13"/>
        <v>0</v>
      </c>
      <c r="P58" s="17">
        <f t="shared" si="13"/>
        <v>320630.6899999981</v>
      </c>
    </row>
    <row r="59" spans="1:16" ht="12.75">
      <c r="A59" s="1"/>
      <c r="B59" s="2"/>
      <c r="C59" s="1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2.75">
      <c r="A60" s="1"/>
      <c r="B60" s="5" t="s">
        <v>27</v>
      </c>
      <c r="C60" s="7" t="s">
        <v>28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2.75">
      <c r="A61" s="1"/>
      <c r="B61" s="2"/>
      <c r="C61" s="1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2.75">
      <c r="A62" s="1"/>
      <c r="B62" s="8" t="s">
        <v>94</v>
      </c>
      <c r="C62" s="9" t="s">
        <v>95</v>
      </c>
      <c r="D62" s="14">
        <f>SUBTOTAL(9,D63:D64)</f>
        <v>0</v>
      </c>
      <c r="E62" s="14">
        <f aca="true" t="shared" si="14" ref="E62:P62">SUBTOTAL(9,E63:E64)</f>
        <v>0</v>
      </c>
      <c r="F62" s="14">
        <f t="shared" si="14"/>
        <v>0</v>
      </c>
      <c r="G62" s="14">
        <f>SUBTOTAL(9,G63:G64)</f>
        <v>0</v>
      </c>
      <c r="H62" s="14">
        <f>SUBTOTAL(9,H63:H64)</f>
        <v>0</v>
      </c>
      <c r="I62" s="14">
        <f t="shared" si="14"/>
        <v>0</v>
      </c>
      <c r="J62" s="14">
        <f t="shared" si="14"/>
        <v>0</v>
      </c>
      <c r="K62" s="14">
        <f t="shared" si="14"/>
        <v>0</v>
      </c>
      <c r="L62" s="14">
        <f t="shared" si="14"/>
        <v>0</v>
      </c>
      <c r="M62" s="14">
        <f t="shared" si="14"/>
        <v>0</v>
      </c>
      <c r="N62" s="14">
        <f t="shared" si="14"/>
        <v>0</v>
      </c>
      <c r="O62" s="14">
        <f t="shared" si="14"/>
        <v>0</v>
      </c>
      <c r="P62" s="14">
        <f t="shared" si="14"/>
        <v>0</v>
      </c>
    </row>
    <row r="63" spans="1:16" ht="12.75">
      <c r="A63" s="1"/>
      <c r="B63" s="10" t="s">
        <v>96</v>
      </c>
      <c r="C63" s="11" t="s">
        <v>97</v>
      </c>
      <c r="D63" s="16">
        <v>0</v>
      </c>
      <c r="E63" s="15">
        <v>0</v>
      </c>
      <c r="F63" s="15">
        <v>0</v>
      </c>
      <c r="G63" s="15">
        <v>0</v>
      </c>
      <c r="H63" s="15">
        <v>0</v>
      </c>
      <c r="I63" s="15"/>
      <c r="J63" s="15"/>
      <c r="K63" s="15"/>
      <c r="L63" s="15"/>
      <c r="M63" s="15"/>
      <c r="N63" s="15"/>
      <c r="O63" s="15"/>
      <c r="P63" s="15">
        <f>SUM(D63:O63)</f>
        <v>0</v>
      </c>
    </row>
    <row r="64" spans="1:16" ht="12.75">
      <c r="A64" s="1"/>
      <c r="B64" s="12"/>
      <c r="C64" s="11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2.75">
      <c r="A65" s="1"/>
      <c r="B65" s="8" t="s">
        <v>29</v>
      </c>
      <c r="C65" s="9" t="s">
        <v>30</v>
      </c>
      <c r="D65" s="14">
        <f>SUBTOTAL(9,D66:D67)</f>
        <v>12760</v>
      </c>
      <c r="E65" s="14">
        <f aca="true" t="shared" si="15" ref="E65:P65">SUBTOTAL(9,E66:E67)</f>
        <v>0</v>
      </c>
      <c r="F65" s="14">
        <f t="shared" si="15"/>
        <v>319</v>
      </c>
      <c r="G65" s="14">
        <f>SUBTOTAL(9,G66:G67)</f>
        <v>0</v>
      </c>
      <c r="H65" s="14">
        <f>SUBTOTAL(9,H66:H67)</f>
        <v>0</v>
      </c>
      <c r="I65" s="14">
        <f t="shared" si="15"/>
        <v>0</v>
      </c>
      <c r="J65" s="14">
        <f t="shared" si="15"/>
        <v>0</v>
      </c>
      <c r="K65" s="14">
        <f t="shared" si="15"/>
        <v>0</v>
      </c>
      <c r="L65" s="14">
        <f t="shared" si="15"/>
        <v>0</v>
      </c>
      <c r="M65" s="14">
        <f t="shared" si="15"/>
        <v>0</v>
      </c>
      <c r="N65" s="14">
        <f t="shared" si="15"/>
        <v>0</v>
      </c>
      <c r="O65" s="14">
        <f t="shared" si="15"/>
        <v>0</v>
      </c>
      <c r="P65" s="14">
        <f t="shared" si="15"/>
        <v>13079</v>
      </c>
    </row>
    <row r="66" spans="1:16" ht="12.75">
      <c r="A66" s="1"/>
      <c r="B66" s="10" t="s">
        <v>98</v>
      </c>
      <c r="C66" s="11" t="s">
        <v>99</v>
      </c>
      <c r="D66" s="16">
        <v>0</v>
      </c>
      <c r="E66" s="15">
        <v>0</v>
      </c>
      <c r="F66" s="15">
        <v>319</v>
      </c>
      <c r="G66" s="15">
        <v>0</v>
      </c>
      <c r="H66" s="15">
        <v>0</v>
      </c>
      <c r="I66" s="15"/>
      <c r="J66" s="15"/>
      <c r="K66" s="15"/>
      <c r="L66" s="15"/>
      <c r="M66" s="15"/>
      <c r="N66" s="15"/>
      <c r="O66" s="15"/>
      <c r="P66" s="15">
        <f>SUM(D66:O66)</f>
        <v>319</v>
      </c>
    </row>
    <row r="67" spans="1:16" ht="12.75">
      <c r="A67" s="1"/>
      <c r="B67" s="10" t="s">
        <v>100</v>
      </c>
      <c r="C67" s="11" t="s">
        <v>101</v>
      </c>
      <c r="D67" s="16">
        <v>12760</v>
      </c>
      <c r="E67" s="15">
        <v>0</v>
      </c>
      <c r="F67" s="15">
        <v>0</v>
      </c>
      <c r="G67" s="15">
        <v>0</v>
      </c>
      <c r="H67" s="15">
        <v>0</v>
      </c>
      <c r="I67" s="15"/>
      <c r="J67" s="15"/>
      <c r="K67" s="15"/>
      <c r="L67" s="15"/>
      <c r="M67" s="15"/>
      <c r="N67" s="15"/>
      <c r="O67" s="15"/>
      <c r="P67" s="15">
        <f>SUM(D67:O67)</f>
        <v>12760</v>
      </c>
    </row>
    <row r="68" spans="1:16" ht="12.75">
      <c r="A68" s="1"/>
      <c r="B68" s="12"/>
      <c r="C68" s="11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25.5">
      <c r="A69" s="1"/>
      <c r="B69" s="8" t="s">
        <v>102</v>
      </c>
      <c r="C69" s="9" t="s">
        <v>103</v>
      </c>
      <c r="D69" s="14">
        <f>SUBTOTAL(9,D70:D73)</f>
        <v>184244.45000000013</v>
      </c>
      <c r="E69" s="14">
        <f aca="true" t="shared" si="16" ref="E69:P69">SUBTOTAL(9,E70:E73)</f>
        <v>0</v>
      </c>
      <c r="F69" s="14">
        <f t="shared" si="16"/>
        <v>0</v>
      </c>
      <c r="G69" s="14">
        <f>SUBTOTAL(9,G70:G73)</f>
        <v>0</v>
      </c>
      <c r="H69" s="14">
        <f>SUBTOTAL(9,H70:H73)</f>
        <v>0</v>
      </c>
      <c r="I69" s="14">
        <f t="shared" si="16"/>
        <v>0</v>
      </c>
      <c r="J69" s="14">
        <f t="shared" si="16"/>
        <v>0</v>
      </c>
      <c r="K69" s="14">
        <f t="shared" si="16"/>
        <v>0</v>
      </c>
      <c r="L69" s="14">
        <f t="shared" si="16"/>
        <v>0</v>
      </c>
      <c r="M69" s="14">
        <f t="shared" si="16"/>
        <v>0</v>
      </c>
      <c r="N69" s="14">
        <f t="shared" si="16"/>
        <v>0</v>
      </c>
      <c r="O69" s="14">
        <f t="shared" si="16"/>
        <v>0</v>
      </c>
      <c r="P69" s="14">
        <f t="shared" si="16"/>
        <v>184244.45000000013</v>
      </c>
    </row>
    <row r="70" spans="1:16" ht="12.75">
      <c r="A70" s="1"/>
      <c r="B70" s="10" t="s">
        <v>104</v>
      </c>
      <c r="C70" s="11" t="s">
        <v>105</v>
      </c>
      <c r="D70" s="16">
        <f>15536.6899999999-8027.2</f>
        <v>7509.489999999901</v>
      </c>
      <c r="E70" s="15">
        <v>0</v>
      </c>
      <c r="F70" s="15">
        <v>0</v>
      </c>
      <c r="G70" s="15">
        <v>0</v>
      </c>
      <c r="H70" s="15">
        <v>0</v>
      </c>
      <c r="I70" s="15"/>
      <c r="J70" s="15"/>
      <c r="K70" s="15"/>
      <c r="L70" s="15"/>
      <c r="M70" s="15"/>
      <c r="N70" s="15"/>
      <c r="O70" s="15"/>
      <c r="P70" s="15">
        <f>SUM(D70:O70)</f>
        <v>7509.489999999901</v>
      </c>
    </row>
    <row r="71" spans="1:16" ht="12.75">
      <c r="A71" s="1"/>
      <c r="B71" s="10" t="s">
        <v>106</v>
      </c>
      <c r="C71" s="11" t="s">
        <v>107</v>
      </c>
      <c r="D71" s="16">
        <v>108454.76000000024</v>
      </c>
      <c r="E71" s="15">
        <v>0</v>
      </c>
      <c r="F71" s="15">
        <v>0</v>
      </c>
      <c r="G71" s="15">
        <v>0</v>
      </c>
      <c r="H71" s="15">
        <v>0</v>
      </c>
      <c r="I71" s="15"/>
      <c r="J71" s="15"/>
      <c r="K71" s="15"/>
      <c r="L71" s="15"/>
      <c r="M71" s="15"/>
      <c r="N71" s="15"/>
      <c r="O71" s="15"/>
      <c r="P71" s="15">
        <f>SUM(D71:O71)</f>
        <v>108454.76000000024</v>
      </c>
    </row>
    <row r="72" spans="1:16" ht="12.75">
      <c r="A72" s="1"/>
      <c r="B72" s="10" t="s">
        <v>108</v>
      </c>
      <c r="C72" s="11" t="s">
        <v>109</v>
      </c>
      <c r="D72" s="16">
        <v>68280.19999999998</v>
      </c>
      <c r="E72" s="15">
        <v>0</v>
      </c>
      <c r="F72" s="15">
        <v>0</v>
      </c>
      <c r="G72" s="15">
        <v>0</v>
      </c>
      <c r="H72" s="15">
        <v>0</v>
      </c>
      <c r="I72" s="15"/>
      <c r="J72" s="15"/>
      <c r="K72" s="15"/>
      <c r="L72" s="15"/>
      <c r="M72" s="15"/>
      <c r="N72" s="15"/>
      <c r="O72" s="15"/>
      <c r="P72" s="15">
        <f>SUM(D72:O72)</f>
        <v>68280.19999999998</v>
      </c>
    </row>
    <row r="73" spans="1:16" ht="12.75">
      <c r="A73" s="1"/>
      <c r="B73" s="12"/>
      <c r="C73" s="11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2.75">
      <c r="A74" s="1"/>
      <c r="B74" s="8" t="s">
        <v>31</v>
      </c>
      <c r="C74" s="9" t="s">
        <v>32</v>
      </c>
      <c r="D74" s="14">
        <f>SUBTOTAL(9,D75:D78)</f>
        <v>225369.99999999907</v>
      </c>
      <c r="E74" s="14">
        <f aca="true" t="shared" si="17" ref="E74:P74">SUBTOTAL(9,E75:E78)</f>
        <v>0</v>
      </c>
      <c r="F74" s="14">
        <f t="shared" si="17"/>
        <v>0</v>
      </c>
      <c r="G74" s="14">
        <f>SUBTOTAL(9,G75:G78)</f>
        <v>0</v>
      </c>
      <c r="H74" s="14">
        <f>SUBTOTAL(9,H75:H78)</f>
        <v>0</v>
      </c>
      <c r="I74" s="14">
        <f t="shared" si="17"/>
        <v>0</v>
      </c>
      <c r="J74" s="14">
        <f t="shared" si="17"/>
        <v>0</v>
      </c>
      <c r="K74" s="14">
        <f t="shared" si="17"/>
        <v>0</v>
      </c>
      <c r="L74" s="14">
        <f t="shared" si="17"/>
        <v>0</v>
      </c>
      <c r="M74" s="14">
        <f t="shared" si="17"/>
        <v>0</v>
      </c>
      <c r="N74" s="14">
        <f t="shared" si="17"/>
        <v>0</v>
      </c>
      <c r="O74" s="14">
        <f t="shared" si="17"/>
        <v>0</v>
      </c>
      <c r="P74" s="14">
        <f t="shared" si="17"/>
        <v>225369.99999999907</v>
      </c>
    </row>
    <row r="75" spans="1:16" ht="12.75">
      <c r="A75" s="1"/>
      <c r="B75" s="10" t="s">
        <v>110</v>
      </c>
      <c r="C75" s="11" t="s">
        <v>111</v>
      </c>
      <c r="D75" s="16">
        <v>7573</v>
      </c>
      <c r="E75" s="15">
        <v>0</v>
      </c>
      <c r="F75" s="15">
        <v>0</v>
      </c>
      <c r="G75" s="15">
        <v>0</v>
      </c>
      <c r="H75" s="15">
        <v>0</v>
      </c>
      <c r="I75" s="15"/>
      <c r="J75" s="15"/>
      <c r="K75" s="15"/>
      <c r="L75" s="15"/>
      <c r="M75" s="15"/>
      <c r="N75" s="15"/>
      <c r="O75" s="15"/>
      <c r="P75" s="15">
        <f>SUM(D75:O75)</f>
        <v>7573</v>
      </c>
    </row>
    <row r="76" spans="1:16" ht="12.75">
      <c r="A76" s="1"/>
      <c r="B76" s="10" t="s">
        <v>33</v>
      </c>
      <c r="C76" s="11" t="s">
        <v>34</v>
      </c>
      <c r="D76" s="16">
        <v>2053</v>
      </c>
      <c r="E76" s="15">
        <v>0</v>
      </c>
      <c r="F76" s="15">
        <v>0</v>
      </c>
      <c r="G76" s="15">
        <v>0</v>
      </c>
      <c r="H76" s="15">
        <v>0</v>
      </c>
      <c r="I76" s="15"/>
      <c r="J76" s="15"/>
      <c r="K76" s="15"/>
      <c r="L76" s="15"/>
      <c r="M76" s="15"/>
      <c r="N76" s="15"/>
      <c r="O76" s="15"/>
      <c r="P76" s="15">
        <f>SUM(D76:O76)</f>
        <v>2053</v>
      </c>
    </row>
    <row r="77" spans="1:16" ht="12.75">
      <c r="A77" s="1"/>
      <c r="B77" s="10" t="s">
        <v>35</v>
      </c>
      <c r="C77" s="11" t="s">
        <v>36</v>
      </c>
      <c r="D77" s="16">
        <v>215743.99999999907</v>
      </c>
      <c r="E77" s="15">
        <v>0</v>
      </c>
      <c r="F77" s="15">
        <v>0</v>
      </c>
      <c r="G77" s="15">
        <v>0</v>
      </c>
      <c r="H77" s="15">
        <v>0</v>
      </c>
      <c r="I77" s="15"/>
      <c r="J77" s="15"/>
      <c r="K77" s="15"/>
      <c r="L77" s="15"/>
      <c r="M77" s="15"/>
      <c r="N77" s="15"/>
      <c r="O77" s="15"/>
      <c r="P77" s="15">
        <f>SUM(D77:O77)</f>
        <v>215743.99999999907</v>
      </c>
    </row>
    <row r="78" spans="1:16" ht="12.75">
      <c r="A78" s="1"/>
      <c r="B78" s="12"/>
      <c r="C78" s="11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2.75">
      <c r="A79" s="1"/>
      <c r="B79" s="8" t="s">
        <v>37</v>
      </c>
      <c r="C79" s="9" t="s">
        <v>38</v>
      </c>
      <c r="D79" s="14">
        <f>SUBTOTAL(9,D80:D81)</f>
        <v>3795794.4599999934</v>
      </c>
      <c r="E79" s="14">
        <f aca="true" t="shared" si="18" ref="E79:P79">SUBTOTAL(9,E80:E81)</f>
        <v>0</v>
      </c>
      <c r="F79" s="14">
        <f t="shared" si="18"/>
        <v>0</v>
      </c>
      <c r="G79" s="14">
        <f>SUBTOTAL(9,G80:G81)</f>
        <v>0</v>
      </c>
      <c r="H79" s="14">
        <f>SUBTOTAL(9,H80:H81)</f>
        <v>0</v>
      </c>
      <c r="I79" s="14">
        <f t="shared" si="18"/>
        <v>0</v>
      </c>
      <c r="J79" s="14">
        <f t="shared" si="18"/>
        <v>0</v>
      </c>
      <c r="K79" s="14">
        <f t="shared" si="18"/>
        <v>0</v>
      </c>
      <c r="L79" s="14">
        <f t="shared" si="18"/>
        <v>0</v>
      </c>
      <c r="M79" s="14">
        <f t="shared" si="18"/>
        <v>0</v>
      </c>
      <c r="N79" s="14">
        <f t="shared" si="18"/>
        <v>0</v>
      </c>
      <c r="O79" s="14">
        <f t="shared" si="18"/>
        <v>0</v>
      </c>
      <c r="P79" s="14">
        <f t="shared" si="18"/>
        <v>3795794.4599999934</v>
      </c>
    </row>
    <row r="80" spans="1:16" ht="12.75">
      <c r="A80" s="1"/>
      <c r="B80" s="10" t="s">
        <v>39</v>
      </c>
      <c r="C80" s="11" t="s">
        <v>40</v>
      </c>
      <c r="D80" s="16">
        <v>3795794.4599999934</v>
      </c>
      <c r="E80" s="15">
        <v>0</v>
      </c>
      <c r="F80" s="15">
        <v>0</v>
      </c>
      <c r="G80" s="15">
        <v>0</v>
      </c>
      <c r="H80" s="15">
        <v>0</v>
      </c>
      <c r="I80" s="15"/>
      <c r="J80" s="15"/>
      <c r="K80" s="15"/>
      <c r="L80" s="15"/>
      <c r="M80" s="15"/>
      <c r="N80" s="15"/>
      <c r="O80" s="15"/>
      <c r="P80" s="15">
        <f>SUM(D80:O80)</f>
        <v>3795794.4599999934</v>
      </c>
    </row>
    <row r="81" spans="1:16" ht="12.75">
      <c r="A81" s="1"/>
      <c r="B81" s="2"/>
      <c r="C81" s="1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2.75">
      <c r="A82" s="1"/>
      <c r="B82" s="24" t="str">
        <f>"TOTAL CAPITULO "&amp;B60&amp;":"</f>
        <v>TOTAL CAPITULO 3000:</v>
      </c>
      <c r="C82" s="24"/>
      <c r="D82" s="17">
        <f>+D62+D65+D69+D74+D79</f>
        <v>4218168.909999993</v>
      </c>
      <c r="E82" s="17">
        <f aca="true" t="shared" si="19" ref="E82:P82">+E62+E65+E69+E74+E79</f>
        <v>0</v>
      </c>
      <c r="F82" s="17">
        <f t="shared" si="19"/>
        <v>319</v>
      </c>
      <c r="G82" s="17">
        <f t="shared" si="19"/>
        <v>0</v>
      </c>
      <c r="H82" s="17">
        <f t="shared" si="19"/>
        <v>0</v>
      </c>
      <c r="I82" s="17">
        <f t="shared" si="19"/>
        <v>0</v>
      </c>
      <c r="J82" s="17">
        <f t="shared" si="19"/>
        <v>0</v>
      </c>
      <c r="K82" s="17">
        <f t="shared" si="19"/>
        <v>0</v>
      </c>
      <c r="L82" s="17">
        <f t="shared" si="19"/>
        <v>0</v>
      </c>
      <c r="M82" s="17">
        <f t="shared" si="19"/>
        <v>0</v>
      </c>
      <c r="N82" s="17">
        <f t="shared" si="19"/>
        <v>0</v>
      </c>
      <c r="O82" s="17">
        <f t="shared" si="19"/>
        <v>0</v>
      </c>
      <c r="P82" s="17">
        <f t="shared" si="19"/>
        <v>4218487.909999993</v>
      </c>
    </row>
    <row r="83" spans="1:16" ht="12.75">
      <c r="A83" s="1"/>
      <c r="B83" s="2"/>
      <c r="C83" s="1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2.75">
      <c r="A84" s="1"/>
      <c r="B84" s="5" t="s">
        <v>41</v>
      </c>
      <c r="C84" s="7" t="s">
        <v>42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2.75">
      <c r="A85" s="1"/>
      <c r="B85" s="2"/>
      <c r="C85" s="1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2.75">
      <c r="A86" s="1"/>
      <c r="B86" s="8" t="s">
        <v>43</v>
      </c>
      <c r="C86" s="9" t="s">
        <v>44</v>
      </c>
      <c r="D86" s="14">
        <f>SUM(D87)</f>
        <v>9676149.820000019</v>
      </c>
      <c r="E86" s="14">
        <f aca="true" t="shared" si="20" ref="E86:P86">SUM(E87)</f>
        <v>0</v>
      </c>
      <c r="F86" s="14">
        <f t="shared" si="20"/>
        <v>0</v>
      </c>
      <c r="G86" s="14">
        <f t="shared" si="20"/>
        <v>0</v>
      </c>
      <c r="H86" s="14">
        <f t="shared" si="20"/>
        <v>0</v>
      </c>
      <c r="I86" s="14">
        <f t="shared" si="20"/>
        <v>0</v>
      </c>
      <c r="J86" s="14">
        <f t="shared" si="20"/>
        <v>0</v>
      </c>
      <c r="K86" s="14">
        <f t="shared" si="20"/>
        <v>0</v>
      </c>
      <c r="L86" s="14">
        <f t="shared" si="20"/>
        <v>0</v>
      </c>
      <c r="M86" s="14">
        <f t="shared" si="20"/>
        <v>0</v>
      </c>
      <c r="N86" s="14">
        <f t="shared" si="20"/>
        <v>0</v>
      </c>
      <c r="O86" s="14">
        <f t="shared" si="20"/>
        <v>0</v>
      </c>
      <c r="P86" s="14">
        <f t="shared" si="20"/>
        <v>9676149.820000019</v>
      </c>
    </row>
    <row r="87" spans="1:16" ht="12.75">
      <c r="A87" s="1"/>
      <c r="B87" s="10" t="s">
        <v>45</v>
      </c>
      <c r="C87" s="11" t="s">
        <v>46</v>
      </c>
      <c r="D87" s="16">
        <f>9938194.48000002-262044.66</f>
        <v>9676149.820000019</v>
      </c>
      <c r="E87" s="15">
        <v>0</v>
      </c>
      <c r="F87" s="15">
        <v>0</v>
      </c>
      <c r="G87" s="15">
        <v>0</v>
      </c>
      <c r="H87" s="15">
        <v>0</v>
      </c>
      <c r="I87" s="15"/>
      <c r="J87" s="15"/>
      <c r="K87" s="15"/>
      <c r="L87" s="15"/>
      <c r="M87" s="15"/>
      <c r="N87" s="15"/>
      <c r="O87" s="15"/>
      <c r="P87" s="15">
        <f>SUM(D87:O87)</f>
        <v>9676149.820000019</v>
      </c>
    </row>
    <row r="88" spans="1:16" ht="12.75">
      <c r="A88" s="1"/>
      <c r="B88" s="2"/>
      <c r="C88" s="1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>
      <c r="A89" s="1"/>
      <c r="B89" s="2"/>
      <c r="C89" s="1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>
      <c r="A90" s="1"/>
      <c r="B90" s="24" t="str">
        <f>"TOTAL CAPITULO "&amp;B84&amp;":"</f>
        <v>TOTAL CAPITULO 6000:</v>
      </c>
      <c r="C90" s="24"/>
      <c r="D90" s="17">
        <f>+D86</f>
        <v>9676149.820000019</v>
      </c>
      <c r="E90" s="17">
        <f aca="true" t="shared" si="21" ref="E90:P90">+E86</f>
        <v>0</v>
      </c>
      <c r="F90" s="17">
        <f t="shared" si="21"/>
        <v>0</v>
      </c>
      <c r="G90" s="17">
        <f t="shared" si="21"/>
        <v>0</v>
      </c>
      <c r="H90" s="17">
        <f t="shared" si="21"/>
        <v>0</v>
      </c>
      <c r="I90" s="17">
        <f t="shared" si="21"/>
        <v>0</v>
      </c>
      <c r="J90" s="17">
        <f t="shared" si="21"/>
        <v>0</v>
      </c>
      <c r="K90" s="17">
        <f t="shared" si="21"/>
        <v>0</v>
      </c>
      <c r="L90" s="17">
        <f t="shared" si="21"/>
        <v>0</v>
      </c>
      <c r="M90" s="17">
        <f t="shared" si="21"/>
        <v>0</v>
      </c>
      <c r="N90" s="17">
        <f t="shared" si="21"/>
        <v>0</v>
      </c>
      <c r="O90" s="17">
        <f t="shared" si="21"/>
        <v>0</v>
      </c>
      <c r="P90" s="17">
        <f t="shared" si="21"/>
        <v>9676149.820000019</v>
      </c>
    </row>
    <row r="91" spans="1:16" ht="12.75">
      <c r="A91" s="1"/>
      <c r="B91" s="2"/>
      <c r="C91" s="1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>
      <c r="A92" s="1"/>
      <c r="B92" s="2"/>
      <c r="C92" s="1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" customHeight="1">
      <c r="A93" s="1"/>
      <c r="B93" s="25" t="s">
        <v>47</v>
      </c>
      <c r="C93" s="25"/>
      <c r="D93" s="18">
        <f aca="true" t="shared" si="22" ref="D93:P93">+D34+D58+D82+D90</f>
        <v>14813179.819999995</v>
      </c>
      <c r="E93" s="18">
        <f t="shared" si="22"/>
        <v>201.84</v>
      </c>
      <c r="F93" s="18">
        <f t="shared" si="22"/>
        <v>319</v>
      </c>
      <c r="G93" s="18">
        <f t="shared" si="22"/>
        <v>0</v>
      </c>
      <c r="H93" s="18">
        <f t="shared" si="22"/>
        <v>0</v>
      </c>
      <c r="I93" s="18">
        <f t="shared" si="22"/>
        <v>0</v>
      </c>
      <c r="J93" s="18">
        <f t="shared" si="22"/>
        <v>0</v>
      </c>
      <c r="K93" s="18">
        <f t="shared" si="22"/>
        <v>0</v>
      </c>
      <c r="L93" s="18">
        <f t="shared" si="22"/>
        <v>0</v>
      </c>
      <c r="M93" s="18">
        <f t="shared" si="22"/>
        <v>0</v>
      </c>
      <c r="N93" s="18">
        <f t="shared" si="22"/>
        <v>0</v>
      </c>
      <c r="O93" s="18">
        <f t="shared" si="22"/>
        <v>0</v>
      </c>
      <c r="P93" s="18">
        <f t="shared" si="22"/>
        <v>14813700.659999995</v>
      </c>
    </row>
    <row r="94" ht="15" customHeight="1">
      <c r="A94" s="1"/>
    </row>
    <row r="96" ht="15" customHeight="1">
      <c r="A96" s="4"/>
    </row>
  </sheetData>
  <sheetProtection/>
  <mergeCells count="20">
    <mergeCell ref="B90:C90"/>
    <mergeCell ref="B93:C93"/>
    <mergeCell ref="B3:P3"/>
    <mergeCell ref="B34:C34"/>
    <mergeCell ref="B58:C58"/>
    <mergeCell ref="B82:C82"/>
    <mergeCell ref="L6:L7"/>
    <mergeCell ref="O6:O7"/>
    <mergeCell ref="P6:P7"/>
    <mergeCell ref="B6:C7"/>
    <mergeCell ref="D6:D7"/>
    <mergeCell ref="E6:E7"/>
    <mergeCell ref="F6:F7"/>
    <mergeCell ref="G6:G7"/>
    <mergeCell ref="H6:H7"/>
    <mergeCell ref="I6:I7"/>
    <mergeCell ref="J6:J7"/>
    <mergeCell ref="K6:K7"/>
    <mergeCell ref="M6:M7"/>
    <mergeCell ref="N6:N7"/>
  </mergeCells>
  <printOptions horizontalCentered="1"/>
  <pageMargins left="0.1968503937007874" right="0.1968503937007874" top="0.35433070866141736" bottom="0.1968503937007874" header="0.31496062992125984" footer="0.31496062992125984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2017-06-13T21:27:28Z</cp:lastPrinted>
  <dcterms:created xsi:type="dcterms:W3CDTF">2013-04-18T20:56:07Z</dcterms:created>
  <dcterms:modified xsi:type="dcterms:W3CDTF">2017-06-15T19:58:39Z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